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<sst xmlns="http://schemas.openxmlformats.org/spreadsheetml/2006/main" count="424" uniqueCount="127">
  <si>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</si>
  <si>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</si>
  <si>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</si>
  <si>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</si>
  <si>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</si>
  <si>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</si>
  <si>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</si>
  <si>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</si>
  <si>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</si>
  <si>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</si>
  <si>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</si>
  <si>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</si>
  <si>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</si>
  <si>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</si>
  <si>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</si>
  <si>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</si>
  <si>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</si>
  <si>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</si>
  <si>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</si>
  <si>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</si>
  <si>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</si>
  <si>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</si>
  <si>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</si>
  <si>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</si>
  <si>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</si>
  <si>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</si>
  <si>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</si>
  <si>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</si>
  <si>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</si>
  <si>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</si>
  <si>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</si>
  <si>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</si>
  <si>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</si>
  <si>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</si>
  <si>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</si>
  <si>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</si>
  <si>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</si>
  <si>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</si>
  <si>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</si>
  <si>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</si>
  <si>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</si>
  <si>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</si>
  <si>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</si>
  <si>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</si>
  <si>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</si>
  <si>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</si>
  <si>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</si>
  <si>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</si>
  <si>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</si>
  <si>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</si>
  <si>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</si>
  <si>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</si>
  <si>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</si>
  <si>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</si>
  <si>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</si>
  <si>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</si>
  <si>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</si>
  <si>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</si>
  <si>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</si>
  <si>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</si>
  <si>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</si>
  <si>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</si>
  <si>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</si>
  <si>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</si>
  <si>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</si>
  <si>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</si>
  <si>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</si>
  <si>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</si>
  <si>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</si>
  <si>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</si>
  <si>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</si>
  <si>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</si>
  <si>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</si>
  <si>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</si>
  <si>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</si>
  <si>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</si>
  <si>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</si>
  <si>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</si>
  <si>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</si>
  <si>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</si>
  <si>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</si>
  <si>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</si>
  <si>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</si>
  <si>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</si>
  <si>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</si>
  <si>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</si>
  <si>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</si>
  <si>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</si>
  <si>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</si>
  <si>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</si>
  <si>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</si>
  <si>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</si>
  <si>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</si>
  <si>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</si>
  <si>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</si>
  <si>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</si>
  <si>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</si>
  <si>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</si>
  <si>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</si>
  <si>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</si>
  <si>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</si>
  <si>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</si>
  <si>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</si>
  <si>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</si>
  <si>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</si>
  <si>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</si>
  <si>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</si>
  <si>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</si>
  <si>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</si>
  <si>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</si>
  <si>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</si>
  <si>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</si>
  <si>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</si>
  <si>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</si>
  <si>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</si>
  <si>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</si>
  <si>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</si>
  <si>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</si>
  <si>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</si>
  <si>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</si>
  <si>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</si>
  <si>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</si>
  <si>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план на січень-листопад 2017р.</t>
  </si>
  <si>
    <t>станом на 07.11.2017</t>
  </si>
  <si>
    <r>
      <t xml:space="preserve">станом на 07.11.2017р.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</si>
  <si>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07.11.2017р.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</si>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</sst>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3592"/>
        <c:crosses val="autoZero"/>
        <c:auto val="0"/>
        <c:lblOffset val="100"/>
        <c:tickLblSkip val="1"/>
        <c:noMultiLvlLbl val="0"/>
      </c:catAx>
      <c:valAx>
        <c:axId val="149135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266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75602"/>
        <c:crosses val="autoZero"/>
        <c:auto val="0"/>
        <c:lblOffset val="100"/>
        <c:tickLblSkip val="1"/>
        <c:noMultiLvlLbl val="0"/>
      </c:catAx>
      <c:valAx>
        <c:axId val="8275602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456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 val="autoZero"/>
        <c:auto val="0"/>
        <c:lblOffset val="100"/>
        <c:tickLblSkip val="1"/>
        <c:noMultiLvlLbl val="0"/>
      </c:catAx>
      <c:valAx>
        <c:axId val="6634399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715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07.11.2017</a:t>
            </a:r>
          </a:p>
        </c:rich>
      </c:tx>
      <c:layout>
        <c:manualLayout>
          <c:xMode val="factor"/>
          <c:yMode val="factor"/>
          <c:x val="0.066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листопад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225053"/>
        <c:axId val="5154566"/>
      </c:bar3D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  <c:max val="6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5053"/>
        <c:crossesAt val="1"/>
        <c:crossBetween val="between"/>
        <c:dispUnits/>
        <c:majorUnit val="40000"/>
        <c:minorUnit val="13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391095"/>
        <c:axId val="14866672"/>
      </c:bar3D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1095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10"/>
        <c:crosses val="autoZero"/>
        <c:auto val="0"/>
        <c:lblOffset val="100"/>
        <c:tickLblSkip val="1"/>
        <c:noMultiLvlLbl val="0"/>
      </c:catAx>
      <c:valAx>
        <c:axId val="414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4220"/>
        <c:crosses val="autoZero"/>
        <c:auto val="0"/>
        <c:lblOffset val="100"/>
        <c:tickLblSkip val="1"/>
        <c:noMultiLvlLbl val="0"/>
      </c:catAx>
      <c:valAx>
        <c:axId val="33542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6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187981"/>
        <c:axId val="3256374"/>
      </c:lineChart>
      <c:catAx>
        <c:axId val="30187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autoZero"/>
        <c:auto val="0"/>
        <c:lblOffset val="100"/>
        <c:tickLblSkip val="1"/>
        <c:noMultiLvlLbl val="0"/>
      </c:catAx>
      <c:valAx>
        <c:axId val="32563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879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 val="autoZero"/>
        <c:auto val="0"/>
        <c:lblOffset val="100"/>
        <c:tickLblSkip val="1"/>
        <c:noMultiLvlLbl val="0"/>
      </c:catAx>
      <c:valAx>
        <c:axId val="624397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073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1882"/>
        <c:crosses val="autoZero"/>
        <c:auto val="0"/>
        <c:lblOffset val="100"/>
        <c:tickLblSkip val="1"/>
        <c:noMultiLvlLbl val="0"/>
      </c:catAx>
      <c:valAx>
        <c:axId val="244518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8740347"/>
        <c:axId val="34445396"/>
      </c:lineChart>
      <c:catAx>
        <c:axId val="187403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45396"/>
        <c:crosses val="autoZero"/>
        <c:auto val="0"/>
        <c:lblOffset val="100"/>
        <c:tickLblSkip val="1"/>
        <c:noMultiLvlLbl val="0"/>
      </c:catAx>
      <c:valAx>
        <c:axId val="344453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403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 val="autoZero"/>
        <c:auto val="0"/>
        <c:lblOffset val="100"/>
        <c:tickLblSkip val="1"/>
        <c:noMultiLvlLbl val="0"/>
      </c:catAx>
      <c:valAx>
        <c:axId val="386136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731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8888"/>
        <c:crosses val="autoZero"/>
        <c:auto val="0"/>
        <c:lblOffset val="100"/>
        <c:tickLblSkip val="1"/>
        <c:noMultiLvlLbl val="0"/>
      </c:catAx>
      <c:valAx>
        <c:axId val="406988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786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1 233 933,3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1 151 397,1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січень-листопад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-99 809,0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листопад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119 162,0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листопад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-82 536,2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  <sheetData sheetId="2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4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4">N4-B4-C4-F4-G4-H4-I4-J4-K4-L4</f>
        <v>29.300000000000637</v>
      </c>
      <c r="N4" s="69">
        <v>4419.3</v>
      </c>
      <c r="O4" s="69">
        <v>4400</v>
      </c>
      <c r="P4" s="3">
        <f aca="true" t="shared" si="2" ref="P4:P24">N4/O4</f>
        <v>1.0043863636363637</v>
      </c>
      <c r="Q4" s="2">
        <f>AVERAGE(N4:N7)</f>
        <v>4838.245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4838.2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4838.2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73.13000000000034</v>
      </c>
      <c r="N7" s="69">
        <v>8218.74</v>
      </c>
      <c r="O7" s="69">
        <v>7800</v>
      </c>
      <c r="P7" s="3">
        <f t="shared" si="2"/>
        <v>1.0536846153846153</v>
      </c>
      <c r="Q7" s="2">
        <v>4838.2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6950</v>
      </c>
      <c r="P8" s="3">
        <f t="shared" si="2"/>
        <v>0</v>
      </c>
      <c r="Q8" s="2">
        <v>4838.2</v>
      </c>
      <c r="R8" s="77"/>
      <c r="S8" s="78"/>
      <c r="T8" s="76"/>
      <c r="U8" s="141"/>
      <c r="V8" s="142"/>
      <c r="W8" s="74">
        <f t="shared" si="3"/>
        <v>0</v>
      </c>
    </row>
    <row r="9" spans="1:23" ht="12.75">
      <c r="A9" s="10">
        <v>43047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2"/>
        <v>0</v>
      </c>
      <c r="Q9" s="2">
        <v>4838.2</v>
      </c>
      <c r="R9" s="77"/>
      <c r="S9" s="78"/>
      <c r="T9" s="76"/>
      <c r="U9" s="141"/>
      <c r="V9" s="142"/>
      <c r="W9" s="74">
        <f t="shared" si="3"/>
        <v>0</v>
      </c>
    </row>
    <row r="10" spans="1:23" ht="12.75">
      <c r="A10" s="10">
        <v>43048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3300</v>
      </c>
      <c r="P10" s="3">
        <f t="shared" si="2"/>
        <v>0</v>
      </c>
      <c r="Q10" s="2">
        <v>4838.2</v>
      </c>
      <c r="R10" s="77"/>
      <c r="S10" s="78"/>
      <c r="T10" s="76"/>
      <c r="U10" s="141"/>
      <c r="V10" s="142"/>
      <c r="W10" s="74">
        <f>R10+S10+U10+T10+V10</f>
        <v>0</v>
      </c>
    </row>
    <row r="11" spans="1:23" ht="12.75">
      <c r="A11" s="10">
        <v>43049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4838.2</v>
      </c>
      <c r="R11" s="75"/>
      <c r="S11" s="69"/>
      <c r="T11" s="76"/>
      <c r="U11" s="141"/>
      <c r="V11" s="142"/>
      <c r="W11" s="74">
        <f t="shared" si="3"/>
        <v>0</v>
      </c>
    </row>
    <row r="12" spans="1:23" ht="12.75">
      <c r="A12" s="10">
        <v>43052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4838.2</v>
      </c>
      <c r="R12" s="75"/>
      <c r="S12" s="69"/>
      <c r="T12" s="76"/>
      <c r="U12" s="141"/>
      <c r="V12" s="142"/>
      <c r="W12" s="74">
        <f t="shared" si="3"/>
        <v>0</v>
      </c>
    </row>
    <row r="13" spans="1:23" ht="12.75">
      <c r="A13" s="10">
        <v>43053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9000</v>
      </c>
      <c r="P13" s="3">
        <f t="shared" si="2"/>
        <v>0</v>
      </c>
      <c r="Q13" s="2">
        <v>4838.2</v>
      </c>
      <c r="R13" s="75"/>
      <c r="S13" s="69"/>
      <c r="T13" s="76"/>
      <c r="U13" s="141"/>
      <c r="V13" s="142"/>
      <c r="W13" s="74">
        <f t="shared" si="3"/>
        <v>0</v>
      </c>
    </row>
    <row r="14" spans="1:23" ht="12.75">
      <c r="A14" s="10">
        <v>43054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4838.2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43055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4200</v>
      </c>
      <c r="P15" s="3">
        <f>N15/O15</f>
        <v>0</v>
      </c>
      <c r="Q15" s="2">
        <v>4838.2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43056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3800</v>
      </c>
      <c r="P16" s="3">
        <f t="shared" si="2"/>
        <v>0</v>
      </c>
      <c r="Q16" s="2">
        <v>4838.2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43059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5000</v>
      </c>
      <c r="P17" s="3">
        <f t="shared" si="2"/>
        <v>0</v>
      </c>
      <c r="Q17" s="2">
        <v>4838.2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43060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4838.2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43061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4838.2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43062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4838.2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43063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4200</v>
      </c>
      <c r="P21" s="3">
        <f t="shared" si="2"/>
        <v>0</v>
      </c>
      <c r="Q21" s="2">
        <v>4838.2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43066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4800</v>
      </c>
      <c r="P22" s="3">
        <f>N22/O22</f>
        <v>0</v>
      </c>
      <c r="Q22" s="2">
        <v>4838.2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43067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10400</v>
      </c>
      <c r="P23" s="3">
        <f>N23/O23</f>
        <v>0</v>
      </c>
      <c r="Q23" s="2">
        <v>4838.2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43069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13600-688</f>
        <v>12912</v>
      </c>
      <c r="P24" s="3">
        <f t="shared" si="2"/>
        <v>0</v>
      </c>
      <c r="Q24" s="2">
        <v>4838.2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9575.11</v>
      </c>
      <c r="C25" s="92">
        <f t="shared" si="4"/>
        <v>984.1999999999999</v>
      </c>
      <c r="D25" s="115">
        <f t="shared" si="4"/>
        <v>27.599999999999998</v>
      </c>
      <c r="E25" s="115">
        <f t="shared" si="4"/>
        <v>956.6000000000001</v>
      </c>
      <c r="F25" s="92">
        <f t="shared" si="4"/>
        <v>92.4</v>
      </c>
      <c r="G25" s="92">
        <f t="shared" si="4"/>
        <v>654.7</v>
      </c>
      <c r="H25" s="92">
        <f t="shared" si="4"/>
        <v>4802.5</v>
      </c>
      <c r="I25" s="92">
        <f t="shared" si="4"/>
        <v>304.29999999999995</v>
      </c>
      <c r="J25" s="92">
        <f t="shared" si="4"/>
        <v>121.5</v>
      </c>
      <c r="K25" s="92">
        <f t="shared" si="4"/>
        <v>517.4</v>
      </c>
      <c r="L25" s="92">
        <f t="shared" si="4"/>
        <v>2176.1</v>
      </c>
      <c r="M25" s="91">
        <f t="shared" si="4"/>
        <v>124.77000000000066</v>
      </c>
      <c r="N25" s="91">
        <f t="shared" si="4"/>
        <v>19352.98</v>
      </c>
      <c r="O25" s="91">
        <f>SUM(O4:O24)</f>
        <v>119162</v>
      </c>
      <c r="P25" s="93">
        <f>N25/O25</f>
        <v>0.1624089894429432</v>
      </c>
      <c r="Q25" s="2"/>
      <c r="R25" s="82">
        <f>SUM(R4:R24)</f>
        <v>0</v>
      </c>
      <c r="S25" s="82">
        <f>SUM(S4:S24)</f>
        <v>0</v>
      </c>
      <c r="T25" s="82">
        <f>SUM(T4:T24)</f>
        <v>0</v>
      </c>
      <c r="U25" s="147">
        <f>SUM(U4:U24)</f>
        <v>1</v>
      </c>
      <c r="V25" s="148"/>
      <c r="W25" s="82">
        <f>R25+S25+U25+T25+V25</f>
        <v>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43046</v>
      </c>
      <c r="S30" s="153"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43046</v>
      </c>
      <c r="S40" s="152">
        <v>31478.85375999995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5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126</v>
      </c>
      <c r="P27" s="173"/>
    </row>
    <row r="28" spans="1:16" ht="30.75" customHeight="1">
      <c r="A28" s="163"/>
      <c r="B28" s="48" t="s">
        <v>122</v>
      </c>
      <c r="C28" s="22" t="s">
        <v>23</v>
      </c>
      <c r="D28" s="48" t="str">
        <f>B28</f>
        <v>план на січень-листопад 2017р.</v>
      </c>
      <c r="E28" s="22" t="str">
        <f>C28</f>
        <v>факт</v>
      </c>
      <c r="F28" s="47" t="str">
        <f>B28</f>
        <v>план на січень-листопад 2017р.</v>
      </c>
      <c r="G28" s="62" t="str">
        <f>C28</f>
        <v>факт</v>
      </c>
      <c r="H28" s="48" t="str">
        <f>B28</f>
        <v>план на січень-листопад 2017р.</v>
      </c>
      <c r="I28" s="22" t="str">
        <f>C28</f>
        <v>факт</v>
      </c>
      <c r="J28" s="47"/>
      <c r="K28" s="62"/>
      <c r="L28" s="45" t="str">
        <f>D28</f>
        <v>план на січень-листопад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листопад!S40</f>
        <v>31478.85375999995</v>
      </c>
      <c r="B29" s="49">
        <v>33630</v>
      </c>
      <c r="C29" s="49">
        <v>7583.2</v>
      </c>
      <c r="D29" s="49">
        <v>79505.01</v>
      </c>
      <c r="E29" s="49">
        <v>938.03</v>
      </c>
      <c r="F29" s="49">
        <v>55300</v>
      </c>
      <c r="G29" s="49">
        <v>14889.31</v>
      </c>
      <c r="H29" s="49">
        <v>11</v>
      </c>
      <c r="I29" s="49">
        <v>13</v>
      </c>
      <c r="J29" s="49"/>
      <c r="K29" s="49"/>
      <c r="L29" s="63">
        <f>H29+F29+D29+J29+B29</f>
        <v>168446.01</v>
      </c>
      <c r="M29" s="50">
        <f>C29+E29+G29+I29</f>
        <v>23423.54</v>
      </c>
      <c r="N29" s="51">
        <f>M29-L29</f>
        <v>-145022.47</v>
      </c>
      <c r="O29" s="174">
        <f>листопад!S30</f>
        <v>1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681520</v>
      </c>
      <c r="C48" s="32">
        <v>627786.04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167452</v>
      </c>
      <c r="C49" s="32">
        <v>152729.56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187755</v>
      </c>
      <c r="C50" s="32">
        <v>185660.97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22164.1</v>
      </c>
      <c r="C51" s="32">
        <v>23691.55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118600</v>
      </c>
      <c r="C52" s="32">
        <v>101192.84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6670</v>
      </c>
      <c r="C53" s="32">
        <v>5925.6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27700</v>
      </c>
      <c r="C54" s="32">
        <v>24690.14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22072.20000000004</v>
      </c>
      <c r="C55" s="12">
        <v>29720.39999999984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1233933.3</v>
      </c>
      <c r="C56" s="9">
        <v>1151397.0999999999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33630</v>
      </c>
      <c r="C58" s="9">
        <f>C29</f>
        <v>7583.2</v>
      </c>
    </row>
    <row r="59" spans="1:3" ht="25.5">
      <c r="A59" s="83" t="s">
        <v>54</v>
      </c>
      <c r="B59" s="9">
        <f>D29</f>
        <v>79505.01</v>
      </c>
      <c r="C59" s="9">
        <f>E29</f>
        <v>938.03</v>
      </c>
    </row>
    <row r="60" spans="1:3" ht="12.75">
      <c r="A60" s="83" t="s">
        <v>55</v>
      </c>
      <c r="B60" s="9">
        <f>F29</f>
        <v>55300</v>
      </c>
      <c r="C60" s="9">
        <f>G29</f>
        <v>14889.31</v>
      </c>
    </row>
    <row r="61" spans="1:3" ht="25.5">
      <c r="A61" s="83" t="s">
        <v>56</v>
      </c>
      <c r="B61" s="9">
        <f>H29</f>
        <v>11</v>
      </c>
      <c r="C61" s="9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2017-11-07T08:51:44Z</dcterms:modified>
  <cp:category/>
  <cp:version/>
  <cp:contentType/>
  <cp:contentStatus/>
</cp:coreProperties>
</file>